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040" activeTab="0"/>
  </bookViews>
  <sheets>
    <sheet name="звіт до 01.01.2020" sheetId="1" r:id="rId1"/>
  </sheets>
  <definedNames/>
  <calcPr fullCalcOnLoad="1"/>
</workbook>
</file>

<file path=xl/sharedStrings.xml><?xml version="1.0" encoding="utf-8"?>
<sst xmlns="http://schemas.openxmlformats.org/spreadsheetml/2006/main" count="197" uniqueCount="104">
  <si>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</si>
  <si>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</si>
  <si>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</si>
  <si>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</si>
  <si>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</si>
  <si>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</si>
  <si>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</si>
  <si>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</si>
  <si>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</si>
  <si>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</si>
  <si>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</si>
  <si>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</si>
  <si>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</si>
  <si>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</si>
  <si>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</si>
  <si>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</si>
  <si>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</si>
  <si>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</si>
  <si>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</si>
  <si>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</si>
  <si>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</si>
  <si>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</si>
  <si>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</si>
  <si>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</si>
  <si>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</si>
  <si>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</si>
  <si>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</si>
  <si>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</si>
  <si>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</si>
  <si>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</si>
  <si>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</si>
  <si>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</si>
  <si>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</si>
  <si>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</si>
  <si>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</si>
  <si>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</si>
  <si>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</si>
  <si>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</si>
  <si>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</si>
  <si>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</si>
  <si>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</si>
  <si>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</si>
  <si>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</si>
  <si>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</si>
  <si>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</si>
  <si>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2019 рік</t>
  </si>
  <si>
    <t>0110000</t>
  </si>
  <si>
    <t>од.</t>
  </si>
  <si>
    <t>внутрішній облік</t>
  </si>
  <si>
    <t>штатний розпис</t>
  </si>
  <si>
    <t>осіб</t>
  </si>
  <si>
    <t>тис.грн.</t>
  </si>
  <si>
    <t>кошторис</t>
  </si>
  <si>
    <t>розрахунок</t>
  </si>
  <si>
    <t>середні витрати на придбання одиниці</t>
  </si>
  <si>
    <t>грн.</t>
  </si>
  <si>
    <t>відс.</t>
  </si>
  <si>
    <t>0960</t>
  </si>
  <si>
    <t>Надання спеціальної освіти школам естетичного виховання(музичним, художнім, хореографічним, театральним, хоровим, мистецьким)</t>
  </si>
  <si>
    <t>Забезпечення надання початкової музичної, хореографічної освіти з образотворчого мистецтва та художнього промислу</t>
  </si>
  <si>
    <t>кількість установ -усього у тому числі музичних шкіл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</si>
  <si>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</si>
  <si>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</si>
  <si>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</si>
  <si>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обсуговуючого та технічного пресоналу</t>
  </si>
  <si>
    <t>кількість відділень (фортепіано, народні інструменти, тощо)</t>
  </si>
  <si>
    <t>кількість класів</t>
  </si>
  <si>
    <t>видатки на утримання освіти у школах естетичного виховання - всього</t>
  </si>
  <si>
    <t>видатки на утримання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</si>
  <si>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</si>
  <si>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у тому числі плата за навчання у школах естетичного виховання</t>
  </si>
  <si>
    <t>обсяг видатків на придбання предметів довгострокового користування (камера)</t>
  </si>
  <si>
    <t>тарифи, списки</t>
  </si>
  <si>
    <t>середня кількість учнів, які отримують освіту у школах естетичного виховання -всього</t>
  </si>
  <si>
    <t>середня кількість учнів, звільнених від плати за навчання</t>
  </si>
  <si>
    <t>середня кількість учнів (хлопчиків), які отримують освіту у школах естетичного виховання</t>
  </si>
  <si>
    <t>середня кількість учнів (дівчатик), які отримують освіту в школах естетичного виховання</t>
  </si>
  <si>
    <t>кількість одиниць довгострокового користування, що планується придбати</t>
  </si>
  <si>
    <t>кількість учнів на 1педагогічну ставку</t>
  </si>
  <si>
    <t>кількість діто-днів</t>
  </si>
  <si>
    <t>витрати на 1 учня, який отримує освіту в школах естетичного виховання</t>
  </si>
  <si>
    <t>витрати на навчання 1 учня (хлопчика), який отримує освіту в школах естетичного виховання</t>
  </si>
  <si>
    <t>витрати на навчання одного учня (дівчинки), яка отримує освіту в школах естетичного виховання</t>
  </si>
  <si>
    <t>звітність установи</t>
  </si>
  <si>
    <t>щвітність установи</t>
  </si>
  <si>
    <t>накладна</t>
  </si>
  <si>
    <t>кількість днів відвідування учнями шкіл естетичного виховання, динаміка збільшення кількості учнів, які отримуюбть освіту у школах естетичного виховання у плановому періоді відповідно до фактичного показника попереднього періоду</t>
  </si>
  <si>
    <t>відсоток обсягу плати за навчання у школах естетичного виховання в загальному обсязі видатків на отримання освіти у зазаначених школах</t>
  </si>
  <si>
    <t>динаміка збільшення кількості учнів які отримують освіту у школах естетичного виховання у плановому періоді відповідно до фактичного показника попереднього періоду</t>
  </si>
  <si>
    <t>Залишок невикористаних асигнувань</t>
  </si>
  <si>
    <t>Батьківська плата внесена відповідно фактичної кількості учнів.</t>
  </si>
  <si>
    <t>Планувалось, що більша кількість дітей захоче отримувати музичну освіту в тому числі дітей, які звільнені від плати за навчання.</t>
  </si>
  <si>
    <t>Кількість хлопчиків і дівчаток змінилась за рахунок зміни загальної кількості дітей та набору нових учнів.</t>
  </si>
  <si>
    <t>у тому числі за рахунок плати за навчання у школах естетичного виховання</t>
  </si>
  <si>
    <t>Витрати на 1 учня, на 1 хлопчика і на 1 дівчинку по загальному фонду збільшились за рахунок зменшення кількості учнів від запланованого.</t>
  </si>
  <si>
    <t>Витрати на 1 учня, на 1 хлопчика і на 1 дівчинку по спеціальному фонду зменшилась за рахунок зменшеннявитрат від запланованого.</t>
  </si>
  <si>
    <t>Кількість учнів на 1 педагогічну ставку зменшилась за рахунок того, що фактична кількість учнів менша від запланованої.</t>
  </si>
  <si>
    <t>Питома вага  зменшилась за рахунок зменшення витрат.</t>
  </si>
  <si>
    <t>Виконком Миколаївської сільської ради</t>
  </si>
  <si>
    <t>0211100</t>
  </si>
  <si>
    <t>Програма « Про затвердження плану соціально-економічного та культурного розвитку ОТГ с.Миколаївка на 2019 рік». Рішення Миколаївської сільської ради від 21.12.2018р.№460-15/ VIІ</t>
  </si>
  <si>
    <t xml:space="preserve">Залишок невикористаних асигнувань по видатках на отримання освіти в школах естетичного виховання </t>
  </si>
  <si>
    <t>В. ОДОЄВЕЦЬ</t>
  </si>
  <si>
    <t>Н.БУБИР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</si>
</sst>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0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="60" workbookViewId="0" topLeftCell="A86">
      <selection activeCell="M100" sqref="M100"/>
    </sheetView>
  </sheetViews>
  <sheetFormatPr defaultColWidth="13.7109375" defaultRowHeight="15"/>
  <cols>
    <col min="1" max="1" width="5.8515625" style="10" customWidth="1"/>
    <col min="2" max="2" width="20.7109375" style="10" customWidth="1"/>
    <col min="3" max="3" width="15.421875" style="10" customWidth="1"/>
    <col min="4" max="4" width="13.7109375" style="10" customWidth="1"/>
    <col min="5" max="5" width="15.140625" style="10" customWidth="1"/>
    <col min="6" max="6" width="14.7109375" style="10" customWidth="1"/>
    <col min="7" max="7" width="13.7109375" style="10" customWidth="1"/>
    <col min="8" max="8" width="15.421875" style="10" customWidth="1"/>
    <col min="9" max="16384" width="13.7109375" style="10" customWidth="1"/>
  </cols>
  <sheetData>
    <row r="1" spans="11:13" ht="15">
      <c r="K1" s="43" t="s">
        <v>44</v>
      </c>
      <c r="L1" s="44"/>
      <c r="M1" s="44"/>
    </row>
    <row r="2" spans="11:13" ht="46.5" customHeight="1">
      <c r="K2" s="44"/>
      <c r="L2" s="44"/>
      <c r="M2" s="44"/>
    </row>
    <row r="3" spans="1:13" ht="15.7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7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>
      <c r="A5" s="34" t="s">
        <v>0</v>
      </c>
      <c r="B5" s="2">
        <v>100000</v>
      </c>
      <c r="C5" s="9"/>
      <c r="E5" s="36" t="s">
        <v>98</v>
      </c>
      <c r="F5" s="36"/>
      <c r="G5" s="36"/>
      <c r="H5" s="36"/>
      <c r="I5" s="36"/>
      <c r="J5" s="36"/>
      <c r="K5" s="36"/>
      <c r="L5" s="36"/>
      <c r="M5" s="36"/>
    </row>
    <row r="6" spans="1:13" ht="15" customHeight="1">
      <c r="A6" s="34"/>
      <c r="B6" s="8" t="s">
        <v>1</v>
      </c>
      <c r="C6" s="9"/>
      <c r="E6" s="39" t="s">
        <v>22</v>
      </c>
      <c r="F6" s="39"/>
      <c r="G6" s="39"/>
      <c r="H6" s="39"/>
      <c r="I6" s="39"/>
      <c r="J6" s="39"/>
      <c r="K6" s="39"/>
      <c r="L6" s="39"/>
      <c r="M6" s="39"/>
    </row>
    <row r="7" spans="1:13" ht="15.75">
      <c r="A7" s="34" t="s">
        <v>2</v>
      </c>
      <c r="B7" s="21" t="s">
        <v>46</v>
      </c>
      <c r="C7" s="9"/>
      <c r="E7" s="36" t="str">
        <f>E5</f>
        <v>Виконком Миколаївської сільської ради</v>
      </c>
      <c r="F7" s="36"/>
      <c r="G7" s="36"/>
      <c r="H7" s="36"/>
      <c r="I7" s="36"/>
      <c r="J7" s="36"/>
      <c r="K7" s="36"/>
      <c r="L7" s="36"/>
      <c r="M7" s="36"/>
    </row>
    <row r="8" spans="1:13" ht="15" customHeight="1">
      <c r="A8" s="34"/>
      <c r="B8" s="8" t="s">
        <v>1</v>
      </c>
      <c r="C8" s="9"/>
      <c r="E8" s="40" t="s">
        <v>21</v>
      </c>
      <c r="F8" s="40"/>
      <c r="G8" s="40"/>
      <c r="H8" s="40"/>
      <c r="I8" s="40"/>
      <c r="J8" s="40"/>
      <c r="K8" s="40"/>
      <c r="L8" s="40"/>
      <c r="M8" s="40"/>
    </row>
    <row r="9" spans="1:13" ht="15.75">
      <c r="A9" s="34" t="s">
        <v>3</v>
      </c>
      <c r="B9" s="13" t="s">
        <v>99</v>
      </c>
      <c r="C9" s="13" t="s">
        <v>57</v>
      </c>
      <c r="E9" s="36" t="s">
        <v>58</v>
      </c>
      <c r="F9" s="36"/>
      <c r="G9" s="36"/>
      <c r="H9" s="36"/>
      <c r="I9" s="36"/>
      <c r="J9" s="36"/>
      <c r="K9" s="36"/>
      <c r="L9" s="36"/>
      <c r="M9" s="36"/>
    </row>
    <row r="10" spans="1:13" ht="15" customHeight="1">
      <c r="A10" s="34"/>
      <c r="B10" s="3" t="s">
        <v>1</v>
      </c>
      <c r="C10" s="3" t="s">
        <v>4</v>
      </c>
      <c r="E10" s="39" t="s">
        <v>23</v>
      </c>
      <c r="F10" s="39"/>
      <c r="G10" s="39"/>
      <c r="H10" s="39"/>
      <c r="I10" s="39"/>
      <c r="J10" s="39"/>
      <c r="K10" s="39"/>
      <c r="L10" s="39"/>
      <c r="M10" s="39"/>
    </row>
    <row r="11" spans="1:6" ht="15.75" customHeight="1">
      <c r="A11" s="34" t="s">
        <v>5</v>
      </c>
      <c r="B11" s="33" t="s">
        <v>25</v>
      </c>
      <c r="C11" s="33"/>
      <c r="D11" s="33"/>
      <c r="E11" s="33"/>
      <c r="F11" s="33"/>
    </row>
    <row r="12" spans="1:4" ht="15.75">
      <c r="A12" s="34"/>
      <c r="B12" s="38" t="s">
        <v>10</v>
      </c>
      <c r="C12" s="38"/>
      <c r="D12" s="38"/>
    </row>
    <row r="13" spans="2:10" ht="15.75">
      <c r="B13" s="37" t="s">
        <v>26</v>
      </c>
      <c r="C13" s="37"/>
      <c r="D13" s="37"/>
      <c r="E13" s="37" t="s">
        <v>27</v>
      </c>
      <c r="F13" s="37"/>
      <c r="G13" s="37"/>
      <c r="H13" s="37" t="s">
        <v>28</v>
      </c>
      <c r="I13" s="37"/>
      <c r="J13" s="37"/>
    </row>
    <row r="14" spans="2:10" ht="31.5">
      <c r="B14" s="6" t="s">
        <v>29</v>
      </c>
      <c r="C14" s="6" t="s">
        <v>30</v>
      </c>
      <c r="D14" s="6" t="s">
        <v>31</v>
      </c>
      <c r="E14" s="6" t="s">
        <v>29</v>
      </c>
      <c r="F14" s="6" t="s">
        <v>30</v>
      </c>
      <c r="G14" s="6" t="s">
        <v>31</v>
      </c>
      <c r="H14" s="6" t="s">
        <v>29</v>
      </c>
      <c r="I14" s="6" t="s">
        <v>30</v>
      </c>
      <c r="J14" s="6" t="s">
        <v>31</v>
      </c>
    </row>
    <row r="15" spans="2:10" ht="15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</row>
    <row r="16" spans="2:10" ht="15">
      <c r="B16" s="24">
        <v>1202100</v>
      </c>
      <c r="C16" s="24">
        <f>22000+44265</f>
        <v>66265</v>
      </c>
      <c r="D16" s="24">
        <f>B16+C16</f>
        <v>1268365</v>
      </c>
      <c r="E16" s="24">
        <v>1114528.69</v>
      </c>
      <c r="F16" s="24">
        <f>15593+21560</f>
        <v>37153</v>
      </c>
      <c r="G16" s="24">
        <f>E16+F16</f>
        <v>1151681.69</v>
      </c>
      <c r="H16" s="24">
        <f>E16-B16</f>
        <v>-87571.31000000006</v>
      </c>
      <c r="I16" s="24">
        <f>F16-C16</f>
        <v>-29112</v>
      </c>
      <c r="J16" s="24">
        <f>H16+I16</f>
        <v>-116683.31000000006</v>
      </c>
    </row>
    <row r="17" spans="2:10" ht="15.75">
      <c r="B17" s="14"/>
      <c r="C17" s="14"/>
      <c r="D17" s="14"/>
      <c r="E17" s="14"/>
      <c r="F17" s="14"/>
      <c r="G17" s="14"/>
      <c r="H17" s="14"/>
      <c r="I17" s="14"/>
      <c r="J17" s="14"/>
    </row>
    <row r="18" spans="1:13" ht="15.75">
      <c r="A18" s="34" t="s">
        <v>6</v>
      </c>
      <c r="B18" s="33" t="s">
        <v>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2" ht="15.75">
      <c r="A19" s="34"/>
      <c r="B19" s="9" t="s">
        <v>10</v>
      </c>
    </row>
    <row r="20" spans="1:11" ht="79.5" customHeight="1">
      <c r="A20" s="37" t="s">
        <v>40</v>
      </c>
      <c r="B20" s="37" t="s">
        <v>39</v>
      </c>
      <c r="C20" s="37" t="s">
        <v>26</v>
      </c>
      <c r="D20" s="37"/>
      <c r="E20" s="37"/>
      <c r="F20" s="37" t="s">
        <v>27</v>
      </c>
      <c r="G20" s="37"/>
      <c r="H20" s="37"/>
      <c r="I20" s="37" t="s">
        <v>28</v>
      </c>
      <c r="J20" s="37"/>
      <c r="K20" s="37"/>
    </row>
    <row r="21" spans="1:11" ht="31.5">
      <c r="A21" s="37"/>
      <c r="B21" s="37"/>
      <c r="C21" s="6" t="s">
        <v>29</v>
      </c>
      <c r="D21" s="6" t="s">
        <v>30</v>
      </c>
      <c r="E21" s="6" t="s">
        <v>31</v>
      </c>
      <c r="F21" s="6" t="s">
        <v>29</v>
      </c>
      <c r="G21" s="6" t="s">
        <v>30</v>
      </c>
      <c r="H21" s="6" t="s">
        <v>31</v>
      </c>
      <c r="I21" s="6" t="s">
        <v>29</v>
      </c>
      <c r="J21" s="6" t="s">
        <v>30</v>
      </c>
      <c r="K21" s="6" t="s">
        <v>31</v>
      </c>
    </row>
    <row r="22" spans="1:11" ht="15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</row>
    <row r="23" spans="1:11" ht="120" customHeight="1">
      <c r="A23" s="6">
        <v>1</v>
      </c>
      <c r="B23" s="28" t="s">
        <v>59</v>
      </c>
      <c r="C23" s="26">
        <v>1202100</v>
      </c>
      <c r="D23" s="26">
        <f>22000+44265</f>
        <v>66265</v>
      </c>
      <c r="E23" s="26">
        <f>C23+D23</f>
        <v>1268365</v>
      </c>
      <c r="F23" s="26">
        <v>1114528.69</v>
      </c>
      <c r="G23" s="26">
        <f>15593+21560</f>
        <v>37153</v>
      </c>
      <c r="H23" s="26">
        <f>F23+G23</f>
        <v>1151681.69</v>
      </c>
      <c r="I23" s="26">
        <f>F23-C23</f>
        <v>-87571.31000000006</v>
      </c>
      <c r="J23" s="26">
        <f>G23-D23</f>
        <v>-29112</v>
      </c>
      <c r="K23" s="25">
        <f>I23+J23</f>
        <v>-116683.31000000006</v>
      </c>
    </row>
    <row r="24" spans="1:11" ht="15.75">
      <c r="A24" s="6"/>
      <c r="B24" s="4" t="s">
        <v>11</v>
      </c>
      <c r="C24" s="25">
        <v>1202100</v>
      </c>
      <c r="D24" s="25">
        <f>22000+44265</f>
        <v>66265</v>
      </c>
      <c r="E24" s="25">
        <f>C24+D24</f>
        <v>1268365</v>
      </c>
      <c r="F24" s="25">
        <v>1114528.69</v>
      </c>
      <c r="G24" s="25">
        <f>15593+21560</f>
        <v>37153</v>
      </c>
      <c r="H24" s="25">
        <f>F24+G24</f>
        <v>1151681.69</v>
      </c>
      <c r="I24" s="25">
        <f>F24-C24</f>
        <v>-87571.31000000006</v>
      </c>
      <c r="J24" s="25">
        <f>G24-D24</f>
        <v>-29112</v>
      </c>
      <c r="K24" s="25">
        <f>I24+J24</f>
        <v>-116683.31000000006</v>
      </c>
    </row>
    <row r="25" spans="1:11" ht="15.75">
      <c r="A25" s="37" t="s">
        <v>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21" customHeight="1">
      <c r="A26" s="15"/>
      <c r="B26" s="41" t="s">
        <v>89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21" customHeight="1">
      <c r="A27" s="15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3" ht="15.75">
      <c r="A28" s="15" t="s">
        <v>7</v>
      </c>
      <c r="B28" s="33" t="s">
        <v>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1" ht="15.75">
      <c r="A29" s="15"/>
      <c r="B29" s="9" t="s">
        <v>10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15"/>
      <c r="B30" s="37" t="s">
        <v>12</v>
      </c>
      <c r="C30" s="37" t="s">
        <v>26</v>
      </c>
      <c r="D30" s="37"/>
      <c r="E30" s="37"/>
      <c r="F30" s="37" t="s">
        <v>27</v>
      </c>
      <c r="G30" s="37"/>
      <c r="H30" s="37"/>
      <c r="I30" s="37" t="s">
        <v>28</v>
      </c>
      <c r="J30" s="37"/>
      <c r="K30" s="37"/>
    </row>
    <row r="31" spans="1:11" ht="31.5">
      <c r="A31" s="15"/>
      <c r="B31" s="37"/>
      <c r="C31" s="6" t="s">
        <v>29</v>
      </c>
      <c r="D31" s="6" t="s">
        <v>30</v>
      </c>
      <c r="E31" s="6" t="s">
        <v>31</v>
      </c>
      <c r="F31" s="6" t="s">
        <v>29</v>
      </c>
      <c r="G31" s="6" t="s">
        <v>30</v>
      </c>
      <c r="H31" s="6" t="s">
        <v>31</v>
      </c>
      <c r="I31" s="6" t="s">
        <v>29</v>
      </c>
      <c r="J31" s="6" t="s">
        <v>30</v>
      </c>
      <c r="K31" s="6" t="s">
        <v>31</v>
      </c>
    </row>
    <row r="32" spans="1:11" ht="15.75">
      <c r="A32" s="15"/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6">
        <v>10</v>
      </c>
    </row>
    <row r="33" spans="1:11" ht="120.75" customHeight="1">
      <c r="A33" s="15"/>
      <c r="B33" s="23" t="s">
        <v>100</v>
      </c>
      <c r="C33" s="27">
        <v>1202100</v>
      </c>
      <c r="D33" s="24">
        <f>22000+44265</f>
        <v>66265</v>
      </c>
      <c r="E33" s="24">
        <f>C33+D33</f>
        <v>1268365</v>
      </c>
      <c r="F33" s="24">
        <v>1114528.69</v>
      </c>
      <c r="G33" s="24">
        <f>15593+21560</f>
        <v>37153</v>
      </c>
      <c r="H33" s="24">
        <f>F33+G33</f>
        <v>1151681.69</v>
      </c>
      <c r="I33" s="24">
        <f>F33-C33</f>
        <v>-87571.31000000006</v>
      </c>
      <c r="J33" s="24">
        <f>G33-D33</f>
        <v>-29112</v>
      </c>
      <c r="K33" s="24">
        <f>I33+J33</f>
        <v>-116683.31000000006</v>
      </c>
    </row>
    <row r="34" spans="1:11" ht="15.75">
      <c r="A34" s="15"/>
      <c r="B34" s="23"/>
      <c r="C34" s="27"/>
      <c r="D34" s="24"/>
      <c r="E34" s="24">
        <f>C34+D34</f>
        <v>0</v>
      </c>
      <c r="F34" s="24"/>
      <c r="G34" s="24"/>
      <c r="H34" s="24">
        <f>F34+G34</f>
        <v>0</v>
      </c>
      <c r="I34" s="24">
        <f aca="true" t="shared" si="0" ref="I33:J35">C34-F34</f>
        <v>0</v>
      </c>
      <c r="J34" s="24">
        <f t="shared" si="0"/>
        <v>0</v>
      </c>
      <c r="K34" s="24">
        <f>I34+J34</f>
        <v>0</v>
      </c>
    </row>
    <row r="35" spans="1:11" ht="15.75">
      <c r="A35" s="15"/>
      <c r="B35" s="23" t="s">
        <v>11</v>
      </c>
      <c r="C35" s="24">
        <f>SUM(C33:C34)</f>
        <v>1202100</v>
      </c>
      <c r="D35" s="24">
        <f aca="true" t="shared" si="1" ref="D35:K35">SUM(D33:D34)</f>
        <v>66265</v>
      </c>
      <c r="E35" s="24">
        <f t="shared" si="1"/>
        <v>1268365</v>
      </c>
      <c r="F35" s="24">
        <f t="shared" si="1"/>
        <v>1114528.69</v>
      </c>
      <c r="G35" s="24">
        <f t="shared" si="1"/>
        <v>37153</v>
      </c>
      <c r="H35" s="24">
        <f t="shared" si="1"/>
        <v>1151681.69</v>
      </c>
      <c r="I35" s="24">
        <f t="shared" si="0"/>
        <v>87571.31000000006</v>
      </c>
      <c r="J35" s="24">
        <f t="shared" si="0"/>
        <v>29112</v>
      </c>
      <c r="K35" s="24">
        <f t="shared" si="1"/>
        <v>-116683.31000000006</v>
      </c>
    </row>
    <row r="36" spans="1:11" ht="15.75">
      <c r="A36" s="15"/>
      <c r="B36" s="37" t="s">
        <v>32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3" ht="15.75">
      <c r="A38" s="7" t="s">
        <v>8</v>
      </c>
      <c r="B38" s="33" t="s">
        <v>34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">
      <c r="A39" s="37" t="s">
        <v>41</v>
      </c>
      <c r="B39" s="37" t="s">
        <v>35</v>
      </c>
      <c r="C39" s="37" t="s">
        <v>13</v>
      </c>
      <c r="D39" s="37" t="s">
        <v>14</v>
      </c>
      <c r="E39" s="37" t="s">
        <v>26</v>
      </c>
      <c r="F39" s="37"/>
      <c r="G39" s="37"/>
      <c r="H39" s="37" t="s">
        <v>36</v>
      </c>
      <c r="I39" s="37"/>
      <c r="J39" s="37"/>
      <c r="K39" s="37" t="s">
        <v>28</v>
      </c>
      <c r="L39" s="37"/>
      <c r="M39" s="37"/>
    </row>
    <row r="40" spans="1:13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31.5">
      <c r="A41" s="37"/>
      <c r="B41" s="37"/>
      <c r="C41" s="37"/>
      <c r="D41" s="37"/>
      <c r="E41" s="6" t="s">
        <v>29</v>
      </c>
      <c r="F41" s="6" t="s">
        <v>30</v>
      </c>
      <c r="G41" s="6" t="s">
        <v>31</v>
      </c>
      <c r="H41" s="6" t="s">
        <v>29</v>
      </c>
      <c r="I41" s="6" t="s">
        <v>30</v>
      </c>
      <c r="J41" s="6" t="s">
        <v>31</v>
      </c>
      <c r="K41" s="6" t="s">
        <v>29</v>
      </c>
      <c r="L41" s="6" t="s">
        <v>30</v>
      </c>
      <c r="M41" s="6" t="s">
        <v>31</v>
      </c>
    </row>
    <row r="42" spans="1:13" ht="15.75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6">
        <v>6</v>
      </c>
      <c r="G42" s="6">
        <v>7</v>
      </c>
      <c r="H42" s="6">
        <v>8</v>
      </c>
      <c r="I42" s="6">
        <v>9</v>
      </c>
      <c r="J42" s="6">
        <v>10</v>
      </c>
      <c r="K42" s="6">
        <v>11</v>
      </c>
      <c r="L42" s="6">
        <v>12</v>
      </c>
      <c r="M42" s="6">
        <v>13</v>
      </c>
    </row>
    <row r="43" spans="1:13" ht="15.75">
      <c r="A43" s="20">
        <v>1</v>
      </c>
      <c r="B43" s="16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63.75">
      <c r="A44" s="6"/>
      <c r="B44" s="17" t="s">
        <v>60</v>
      </c>
      <c r="C44" s="17" t="s">
        <v>47</v>
      </c>
      <c r="D44" s="17" t="s">
        <v>48</v>
      </c>
      <c r="E44" s="24">
        <v>1</v>
      </c>
      <c r="F44" s="24">
        <v>0</v>
      </c>
      <c r="G44" s="24">
        <f>E44+F44</f>
        <v>1</v>
      </c>
      <c r="H44" s="24">
        <v>1</v>
      </c>
      <c r="I44" s="24">
        <v>0</v>
      </c>
      <c r="J44" s="24">
        <f>H44+I44</f>
        <v>1</v>
      </c>
      <c r="K44" s="24">
        <f>E44-H44</f>
        <v>0</v>
      </c>
      <c r="L44" s="24">
        <f>F44-I44</f>
        <v>0</v>
      </c>
      <c r="M44" s="24">
        <f>K44+L44</f>
        <v>0</v>
      </c>
    </row>
    <row r="45" spans="1:13" ht="25.5">
      <c r="A45" s="6"/>
      <c r="B45" s="17" t="s">
        <v>61</v>
      </c>
      <c r="C45" s="17" t="s">
        <v>47</v>
      </c>
      <c r="D45" s="17" t="s">
        <v>49</v>
      </c>
      <c r="E45" s="24">
        <v>10</v>
      </c>
      <c r="F45" s="24">
        <v>0</v>
      </c>
      <c r="G45" s="24">
        <f aca="true" t="shared" si="2" ref="G45:G55">E45+F45</f>
        <v>10</v>
      </c>
      <c r="H45" s="27">
        <v>10</v>
      </c>
      <c r="I45" s="24">
        <v>0</v>
      </c>
      <c r="J45" s="24">
        <f aca="true" t="shared" si="3" ref="J45:J55">H45+I45</f>
        <v>10</v>
      </c>
      <c r="K45" s="24">
        <f aca="true" t="shared" si="4" ref="K45:K55">E45-H45</f>
        <v>0</v>
      </c>
      <c r="L45" s="24">
        <f aca="true" t="shared" si="5" ref="L45:L55">F45-I45</f>
        <v>0</v>
      </c>
      <c r="M45" s="24">
        <f aca="true" t="shared" si="6" ref="M45:M55">K45+L45</f>
        <v>0</v>
      </c>
    </row>
    <row r="46" spans="1:13" ht="51">
      <c r="A46" s="6"/>
      <c r="B46" s="17" t="s">
        <v>62</v>
      </c>
      <c r="C46" s="17" t="s">
        <v>47</v>
      </c>
      <c r="D46" s="17" t="s">
        <v>49</v>
      </c>
      <c r="E46" s="24">
        <v>1</v>
      </c>
      <c r="F46" s="24">
        <v>0</v>
      </c>
      <c r="G46" s="24">
        <f t="shared" si="2"/>
        <v>1</v>
      </c>
      <c r="H46" s="24">
        <v>1</v>
      </c>
      <c r="I46" s="24">
        <v>0</v>
      </c>
      <c r="J46" s="24">
        <f t="shared" si="3"/>
        <v>1</v>
      </c>
      <c r="K46" s="24">
        <f t="shared" si="4"/>
        <v>0</v>
      </c>
      <c r="L46" s="24">
        <f t="shared" si="5"/>
        <v>0</v>
      </c>
      <c r="M46" s="24">
        <f t="shared" si="6"/>
        <v>0</v>
      </c>
    </row>
    <row r="47" spans="1:13" ht="51">
      <c r="A47" s="6"/>
      <c r="B47" s="17" t="s">
        <v>63</v>
      </c>
      <c r="C47" s="17" t="s">
        <v>47</v>
      </c>
      <c r="D47" s="17" t="s">
        <v>49</v>
      </c>
      <c r="E47" s="24">
        <v>8.5</v>
      </c>
      <c r="F47" s="24">
        <v>0</v>
      </c>
      <c r="G47" s="24">
        <f t="shared" si="2"/>
        <v>8.5</v>
      </c>
      <c r="H47" s="24">
        <v>9.32</v>
      </c>
      <c r="I47" s="24">
        <v>0</v>
      </c>
      <c r="J47" s="24">
        <f t="shared" si="3"/>
        <v>9.32</v>
      </c>
      <c r="K47" s="24">
        <f t="shared" si="4"/>
        <v>-0.8200000000000003</v>
      </c>
      <c r="L47" s="24">
        <f t="shared" si="5"/>
        <v>0</v>
      </c>
      <c r="M47" s="24">
        <f t="shared" si="6"/>
        <v>-0.8200000000000003</v>
      </c>
    </row>
    <row r="48" spans="1:13" ht="63.75">
      <c r="A48" s="6"/>
      <c r="B48" s="17" t="s">
        <v>64</v>
      </c>
      <c r="C48" s="17" t="s">
        <v>47</v>
      </c>
      <c r="D48" s="17" t="s">
        <v>49</v>
      </c>
      <c r="E48" s="24">
        <v>0.5</v>
      </c>
      <c r="F48" s="24">
        <v>0</v>
      </c>
      <c r="G48" s="24">
        <f t="shared" si="2"/>
        <v>0.5</v>
      </c>
      <c r="H48" s="24">
        <v>0.5</v>
      </c>
      <c r="I48" s="24">
        <v>0</v>
      </c>
      <c r="J48" s="24">
        <f t="shared" si="3"/>
        <v>0.5</v>
      </c>
      <c r="K48" s="24">
        <f t="shared" si="4"/>
        <v>0</v>
      </c>
      <c r="L48" s="24">
        <f t="shared" si="5"/>
        <v>0</v>
      </c>
      <c r="M48" s="24">
        <f t="shared" si="6"/>
        <v>0</v>
      </c>
    </row>
    <row r="49" spans="1:13" ht="76.5">
      <c r="A49" s="6"/>
      <c r="B49" s="17" t="s">
        <v>65</v>
      </c>
      <c r="C49" s="17" t="s">
        <v>47</v>
      </c>
      <c r="D49" s="17" t="s">
        <v>72</v>
      </c>
      <c r="E49" s="24">
        <v>5</v>
      </c>
      <c r="F49" s="24">
        <v>0</v>
      </c>
      <c r="G49" s="24">
        <f t="shared" si="2"/>
        <v>5</v>
      </c>
      <c r="H49" s="24">
        <v>5</v>
      </c>
      <c r="I49" s="24">
        <v>0</v>
      </c>
      <c r="J49" s="24">
        <f t="shared" si="3"/>
        <v>5</v>
      </c>
      <c r="K49" s="24">
        <f t="shared" si="4"/>
        <v>0</v>
      </c>
      <c r="L49" s="24">
        <f t="shared" si="5"/>
        <v>0</v>
      </c>
      <c r="M49" s="24">
        <f t="shared" si="6"/>
        <v>0</v>
      </c>
    </row>
    <row r="50" spans="1:13" ht="15.75">
      <c r="A50" s="6"/>
      <c r="B50" s="17" t="s">
        <v>66</v>
      </c>
      <c r="C50" s="17" t="s">
        <v>47</v>
      </c>
      <c r="D50" s="17" t="s">
        <v>72</v>
      </c>
      <c r="E50" s="24">
        <v>5</v>
      </c>
      <c r="F50" s="24">
        <v>0</v>
      </c>
      <c r="G50" s="24">
        <f t="shared" si="2"/>
        <v>5</v>
      </c>
      <c r="H50" s="24">
        <v>5</v>
      </c>
      <c r="I50" s="24">
        <v>0</v>
      </c>
      <c r="J50" s="24">
        <f t="shared" si="3"/>
        <v>5</v>
      </c>
      <c r="K50" s="24">
        <f t="shared" si="4"/>
        <v>0</v>
      </c>
      <c r="L50" s="24">
        <f t="shared" si="5"/>
        <v>0</v>
      </c>
      <c r="M50" s="24">
        <f t="shared" si="6"/>
        <v>0</v>
      </c>
    </row>
    <row r="51" spans="1:13" ht="51">
      <c r="A51" s="6"/>
      <c r="B51" s="17" t="s">
        <v>67</v>
      </c>
      <c r="C51" s="17" t="s">
        <v>51</v>
      </c>
      <c r="D51" s="17" t="s">
        <v>52</v>
      </c>
      <c r="E51" s="24">
        <v>1202.1</v>
      </c>
      <c r="F51" s="24">
        <v>66.3</v>
      </c>
      <c r="G51" s="24">
        <f t="shared" si="2"/>
        <v>1268.3999999999999</v>
      </c>
      <c r="H51" s="24">
        <v>1114.5</v>
      </c>
      <c r="I51" s="24">
        <v>37.2</v>
      </c>
      <c r="J51" s="24">
        <f t="shared" si="3"/>
        <v>1151.7</v>
      </c>
      <c r="K51" s="24">
        <f t="shared" si="4"/>
        <v>87.59999999999991</v>
      </c>
      <c r="L51" s="24">
        <f t="shared" si="5"/>
        <v>29.099999999999994</v>
      </c>
      <c r="M51" s="24">
        <f t="shared" si="6"/>
        <v>116.6999999999999</v>
      </c>
    </row>
    <row r="52" spans="1:13" ht="63.75">
      <c r="A52" s="29"/>
      <c r="B52" s="17" t="s">
        <v>68</v>
      </c>
      <c r="C52" s="17" t="s">
        <v>51</v>
      </c>
      <c r="D52" s="17" t="s">
        <v>52</v>
      </c>
      <c r="E52" s="24">
        <v>1202.1</v>
      </c>
      <c r="F52" s="24">
        <v>0</v>
      </c>
      <c r="G52" s="24">
        <f>E52+F52</f>
        <v>1202.1</v>
      </c>
      <c r="H52" s="24">
        <v>1114.5</v>
      </c>
      <c r="I52" s="24">
        <v>0</v>
      </c>
      <c r="J52" s="24">
        <f>H52+I52</f>
        <v>1114.5</v>
      </c>
      <c r="K52" s="24">
        <f>E52-H52</f>
        <v>87.59999999999991</v>
      </c>
      <c r="L52" s="24">
        <f>F52-I52</f>
        <v>0</v>
      </c>
      <c r="M52" s="24">
        <f>K52+L52</f>
        <v>87.59999999999991</v>
      </c>
    </row>
    <row r="53" spans="1:13" ht="63.75">
      <c r="A53" s="29"/>
      <c r="B53" s="17" t="s">
        <v>69</v>
      </c>
      <c r="C53" s="17" t="s">
        <v>51</v>
      </c>
      <c r="D53" s="17" t="s">
        <v>52</v>
      </c>
      <c r="E53" s="24">
        <v>0</v>
      </c>
      <c r="F53" s="24">
        <v>66.3</v>
      </c>
      <c r="G53" s="24">
        <f>E53+F53</f>
        <v>66.3</v>
      </c>
      <c r="H53" s="24">
        <v>0</v>
      </c>
      <c r="I53" s="24">
        <v>37.2</v>
      </c>
      <c r="J53" s="24">
        <f>H53+I53</f>
        <v>37.2</v>
      </c>
      <c r="K53" s="24">
        <f>E53-H53</f>
        <v>0</v>
      </c>
      <c r="L53" s="24">
        <f>F53-I53</f>
        <v>29.099999999999994</v>
      </c>
      <c r="M53" s="24">
        <f>K53+L53</f>
        <v>29.099999999999994</v>
      </c>
    </row>
    <row r="54" spans="1:13" ht="38.25">
      <c r="A54" s="6"/>
      <c r="B54" s="17" t="s">
        <v>70</v>
      </c>
      <c r="C54" s="17" t="s">
        <v>51</v>
      </c>
      <c r="D54" s="17" t="s">
        <v>52</v>
      </c>
      <c r="E54" s="24">
        <v>0</v>
      </c>
      <c r="F54" s="24">
        <v>44.3</v>
      </c>
      <c r="G54" s="24">
        <f t="shared" si="2"/>
        <v>44.3</v>
      </c>
      <c r="H54" s="24">
        <v>0</v>
      </c>
      <c r="I54" s="24">
        <v>35.2</v>
      </c>
      <c r="J54" s="24">
        <f t="shared" si="3"/>
        <v>35.2</v>
      </c>
      <c r="K54" s="24">
        <f t="shared" si="4"/>
        <v>0</v>
      </c>
      <c r="L54" s="24">
        <f t="shared" si="5"/>
        <v>9.099999999999994</v>
      </c>
      <c r="M54" s="24">
        <f t="shared" si="6"/>
        <v>9.099999999999994</v>
      </c>
    </row>
    <row r="55" spans="1:13" ht="51">
      <c r="A55" s="6"/>
      <c r="B55" s="17" t="s">
        <v>71</v>
      </c>
      <c r="C55" s="17" t="s">
        <v>51</v>
      </c>
      <c r="D55" s="17" t="s">
        <v>52</v>
      </c>
      <c r="E55" s="24">
        <v>0</v>
      </c>
      <c r="F55" s="24">
        <v>22</v>
      </c>
      <c r="G55" s="24">
        <f t="shared" si="2"/>
        <v>22</v>
      </c>
      <c r="H55" s="24">
        <v>0</v>
      </c>
      <c r="I55" s="24">
        <v>21.56</v>
      </c>
      <c r="J55" s="24">
        <f t="shared" si="3"/>
        <v>21.56</v>
      </c>
      <c r="K55" s="24">
        <f t="shared" si="4"/>
        <v>0</v>
      </c>
      <c r="L55" s="24">
        <f t="shared" si="5"/>
        <v>0.4400000000000013</v>
      </c>
      <c r="M55" s="24">
        <f t="shared" si="6"/>
        <v>0.4400000000000013</v>
      </c>
    </row>
    <row r="56" spans="1:14" ht="15.75">
      <c r="A56" s="37" t="s">
        <v>37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0"/>
    </row>
    <row r="57" spans="1:14" ht="15.75">
      <c r="A57" s="1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30"/>
    </row>
    <row r="58" spans="1:14" ht="15.75">
      <c r="A58" s="15"/>
      <c r="B58" s="42" t="s">
        <v>101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30"/>
    </row>
    <row r="59" spans="1:13" ht="15.75">
      <c r="A59" s="15"/>
      <c r="B59" s="45" t="s">
        <v>90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5.75">
      <c r="A60" s="20">
        <v>2</v>
      </c>
      <c r="B60" s="16" t="s">
        <v>16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89.25">
      <c r="A61" s="6"/>
      <c r="B61" s="17" t="s">
        <v>73</v>
      </c>
      <c r="C61" s="17" t="s">
        <v>50</v>
      </c>
      <c r="D61" s="24" t="s">
        <v>83</v>
      </c>
      <c r="E61" s="24">
        <v>89</v>
      </c>
      <c r="F61" s="24">
        <v>0</v>
      </c>
      <c r="G61" s="24">
        <f>E61+F61</f>
        <v>89</v>
      </c>
      <c r="H61" s="24">
        <v>77</v>
      </c>
      <c r="I61" s="24">
        <v>0</v>
      </c>
      <c r="J61" s="24">
        <f>H61+I61</f>
        <v>77</v>
      </c>
      <c r="K61" s="24">
        <f aca="true" t="shared" si="7" ref="K61:L65">E61-H61</f>
        <v>12</v>
      </c>
      <c r="L61" s="24">
        <f t="shared" si="7"/>
        <v>0</v>
      </c>
      <c r="M61" s="24">
        <f>K61+L61</f>
        <v>12</v>
      </c>
    </row>
    <row r="62" spans="1:13" ht="63.75">
      <c r="A62" s="6"/>
      <c r="B62" s="17" t="s">
        <v>74</v>
      </c>
      <c r="C62" s="17" t="s">
        <v>50</v>
      </c>
      <c r="D62" s="24" t="s">
        <v>83</v>
      </c>
      <c r="E62" s="24">
        <v>15</v>
      </c>
      <c r="F62" s="24">
        <v>0</v>
      </c>
      <c r="G62" s="24">
        <f>E62+F62</f>
        <v>15</v>
      </c>
      <c r="H62" s="24">
        <v>14</v>
      </c>
      <c r="I62" s="24">
        <v>0</v>
      </c>
      <c r="J62" s="24">
        <f>H62+I62</f>
        <v>14</v>
      </c>
      <c r="K62" s="24">
        <f t="shared" si="7"/>
        <v>1</v>
      </c>
      <c r="L62" s="24">
        <f t="shared" si="7"/>
        <v>0</v>
      </c>
      <c r="M62" s="24">
        <f>K62+L62</f>
        <v>1</v>
      </c>
    </row>
    <row r="63" spans="1:13" ht="89.25">
      <c r="A63" s="6"/>
      <c r="B63" s="17" t="s">
        <v>75</v>
      </c>
      <c r="C63" s="17" t="s">
        <v>50</v>
      </c>
      <c r="D63" s="24" t="s">
        <v>84</v>
      </c>
      <c r="E63" s="24">
        <v>10</v>
      </c>
      <c r="F63" s="24">
        <v>0</v>
      </c>
      <c r="G63" s="24">
        <f>E63+F63</f>
        <v>10</v>
      </c>
      <c r="H63" s="24">
        <v>12</v>
      </c>
      <c r="I63" s="24">
        <v>0</v>
      </c>
      <c r="J63" s="24">
        <f>H63+I63</f>
        <v>12</v>
      </c>
      <c r="K63" s="24">
        <f t="shared" si="7"/>
        <v>-2</v>
      </c>
      <c r="L63" s="24">
        <f t="shared" si="7"/>
        <v>0</v>
      </c>
      <c r="M63" s="24">
        <f>K63+L63</f>
        <v>-2</v>
      </c>
    </row>
    <row r="64" spans="1:13" ht="89.25">
      <c r="A64" s="22"/>
      <c r="B64" s="17" t="s">
        <v>76</v>
      </c>
      <c r="C64" s="17" t="s">
        <v>50</v>
      </c>
      <c r="D64" s="24" t="s">
        <v>83</v>
      </c>
      <c r="E64" s="24">
        <v>79</v>
      </c>
      <c r="F64" s="24">
        <v>0</v>
      </c>
      <c r="G64" s="24">
        <f>E64+F64</f>
        <v>79</v>
      </c>
      <c r="H64" s="24">
        <v>65</v>
      </c>
      <c r="I64" s="24">
        <v>0</v>
      </c>
      <c r="J64" s="24">
        <f>H64+I64</f>
        <v>65</v>
      </c>
      <c r="K64" s="24">
        <f t="shared" si="7"/>
        <v>14</v>
      </c>
      <c r="L64" s="24">
        <f t="shared" si="7"/>
        <v>0</v>
      </c>
      <c r="M64" s="24">
        <f>K64+L64</f>
        <v>14</v>
      </c>
    </row>
    <row r="65" spans="1:13" ht="51">
      <c r="A65" s="22"/>
      <c r="B65" s="17" t="s">
        <v>77</v>
      </c>
      <c r="C65" s="17" t="s">
        <v>47</v>
      </c>
      <c r="D65" s="24" t="s">
        <v>85</v>
      </c>
      <c r="E65" s="24">
        <v>0</v>
      </c>
      <c r="F65" s="24">
        <v>2</v>
      </c>
      <c r="G65" s="24">
        <f>E65+F65</f>
        <v>2</v>
      </c>
      <c r="H65" s="24">
        <v>0</v>
      </c>
      <c r="I65" s="24">
        <v>3</v>
      </c>
      <c r="J65" s="24">
        <f>H65+I65</f>
        <v>3</v>
      </c>
      <c r="K65" s="24">
        <f t="shared" si="7"/>
        <v>0</v>
      </c>
      <c r="L65" s="24">
        <f t="shared" si="7"/>
        <v>-1</v>
      </c>
      <c r="M65" s="24">
        <f>K65+L65</f>
        <v>-1</v>
      </c>
    </row>
    <row r="66" spans="1:13" ht="15.75">
      <c r="A66" s="37" t="s">
        <v>37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5.75">
      <c r="A67" s="15"/>
      <c r="B67" s="49" t="s">
        <v>91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5.75">
      <c r="A68" s="15"/>
      <c r="B68" s="42" t="s">
        <v>92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20">
        <v>3</v>
      </c>
      <c r="B69" s="19" t="s">
        <v>17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25.5">
      <c r="A70" s="17"/>
      <c r="B70" s="17" t="s">
        <v>78</v>
      </c>
      <c r="C70" s="17" t="s">
        <v>50</v>
      </c>
      <c r="D70" s="17" t="s">
        <v>53</v>
      </c>
      <c r="E70" s="24">
        <v>9.88</v>
      </c>
      <c r="F70" s="24">
        <v>0</v>
      </c>
      <c r="G70" s="24">
        <f aca="true" t="shared" si="8" ref="G70:G76">E70+F70</f>
        <v>9.88</v>
      </c>
      <c r="H70" s="24">
        <v>8.55</v>
      </c>
      <c r="I70" s="24">
        <v>0</v>
      </c>
      <c r="J70" s="24">
        <f aca="true" t="shared" si="9" ref="J70:J76">H70+I70</f>
        <v>8.55</v>
      </c>
      <c r="K70" s="24">
        <f aca="true" t="shared" si="10" ref="K70:L76">E70-H70</f>
        <v>1.33</v>
      </c>
      <c r="L70" s="24">
        <f t="shared" si="10"/>
        <v>0</v>
      </c>
      <c r="M70" s="24">
        <f aca="true" t="shared" si="11" ref="M70:M76">K70+L70</f>
        <v>1.33</v>
      </c>
    </row>
    <row r="71" spans="1:13" ht="25.5">
      <c r="A71" s="17"/>
      <c r="B71" s="17" t="s">
        <v>79</v>
      </c>
      <c r="C71" s="17" t="s">
        <v>47</v>
      </c>
      <c r="D71" s="17" t="s">
        <v>53</v>
      </c>
      <c r="E71" s="24">
        <v>15575</v>
      </c>
      <c r="F71" s="24">
        <v>0</v>
      </c>
      <c r="G71" s="24">
        <f t="shared" si="8"/>
        <v>15575</v>
      </c>
      <c r="H71" s="24">
        <v>11900</v>
      </c>
      <c r="I71" s="24">
        <v>0</v>
      </c>
      <c r="J71" s="24">
        <f t="shared" si="9"/>
        <v>11900</v>
      </c>
      <c r="K71" s="24">
        <f t="shared" si="10"/>
        <v>3675</v>
      </c>
      <c r="L71" s="24">
        <f t="shared" si="10"/>
        <v>0</v>
      </c>
      <c r="M71" s="24">
        <f t="shared" si="11"/>
        <v>3675</v>
      </c>
    </row>
    <row r="72" spans="1:13" ht="51">
      <c r="A72" s="17"/>
      <c r="B72" s="17" t="s">
        <v>80</v>
      </c>
      <c r="C72" s="17" t="s">
        <v>55</v>
      </c>
      <c r="D72" s="17" t="s">
        <v>53</v>
      </c>
      <c r="E72" s="24">
        <v>13506.74</v>
      </c>
      <c r="F72" s="51">
        <v>744.55</v>
      </c>
      <c r="G72" s="24">
        <f t="shared" si="8"/>
        <v>14251.289999999999</v>
      </c>
      <c r="H72" s="24">
        <v>14474.4</v>
      </c>
      <c r="I72" s="24">
        <v>482.51</v>
      </c>
      <c r="J72" s="24">
        <f t="shared" si="9"/>
        <v>14956.91</v>
      </c>
      <c r="K72" s="24">
        <f t="shared" si="10"/>
        <v>-967.6599999999999</v>
      </c>
      <c r="L72" s="24">
        <f t="shared" si="10"/>
        <v>262.03999999999996</v>
      </c>
      <c r="M72" s="24">
        <f t="shared" si="11"/>
        <v>-705.6199999999999</v>
      </c>
    </row>
    <row r="73" spans="1:13" ht="51">
      <c r="A73" s="17"/>
      <c r="B73" s="17" t="s">
        <v>93</v>
      </c>
      <c r="C73" s="17" t="s">
        <v>55</v>
      </c>
      <c r="D73" s="17" t="s">
        <v>53</v>
      </c>
      <c r="E73" s="24">
        <v>0</v>
      </c>
      <c r="F73" s="24">
        <v>497.36</v>
      </c>
      <c r="G73" s="24">
        <f t="shared" si="8"/>
        <v>497.36</v>
      </c>
      <c r="H73" s="24">
        <v>0</v>
      </c>
      <c r="I73" s="24">
        <v>202.51</v>
      </c>
      <c r="J73" s="24">
        <v>139.7</v>
      </c>
      <c r="K73" s="24">
        <f t="shared" si="10"/>
        <v>0</v>
      </c>
      <c r="L73" s="24">
        <f t="shared" si="10"/>
        <v>294.85</v>
      </c>
      <c r="M73" s="24">
        <f t="shared" si="11"/>
        <v>294.85</v>
      </c>
    </row>
    <row r="74" spans="1:13" ht="63.75">
      <c r="A74" s="17"/>
      <c r="B74" s="17" t="s">
        <v>81</v>
      </c>
      <c r="C74" s="17" t="s">
        <v>55</v>
      </c>
      <c r="D74" s="17" t="s">
        <v>53</v>
      </c>
      <c r="E74" s="24">
        <v>13506.74</v>
      </c>
      <c r="F74" s="24">
        <v>744.55</v>
      </c>
      <c r="G74" s="24">
        <f>E74+F74</f>
        <v>14251.289999999999</v>
      </c>
      <c r="H74" s="24">
        <v>14474.4</v>
      </c>
      <c r="I74" s="24">
        <v>482.51</v>
      </c>
      <c r="J74" s="24">
        <f>H74+I74</f>
        <v>14956.91</v>
      </c>
      <c r="K74" s="24">
        <f>E74-H74</f>
        <v>-967.6599999999999</v>
      </c>
      <c r="L74" s="24">
        <f>F74-I74</f>
        <v>262.03999999999996</v>
      </c>
      <c r="M74" s="24">
        <f t="shared" si="11"/>
        <v>-705.6199999999999</v>
      </c>
    </row>
    <row r="75" spans="1:13" ht="63.75">
      <c r="A75" s="17"/>
      <c r="B75" s="17" t="s">
        <v>82</v>
      </c>
      <c r="C75" s="17" t="s">
        <v>55</v>
      </c>
      <c r="D75" s="17" t="s">
        <v>53</v>
      </c>
      <c r="E75" s="24">
        <v>13506.74</v>
      </c>
      <c r="F75" s="24">
        <v>744.55</v>
      </c>
      <c r="G75" s="24">
        <f>E75+F75</f>
        <v>14251.289999999999</v>
      </c>
      <c r="H75" s="24">
        <v>14474.4</v>
      </c>
      <c r="I75" s="24">
        <v>482.51</v>
      </c>
      <c r="J75" s="24">
        <f>H75+I75</f>
        <v>14956.91</v>
      </c>
      <c r="K75" s="24">
        <f>E75-H75</f>
        <v>-967.6599999999999</v>
      </c>
      <c r="L75" s="24">
        <f>F75-I75</f>
        <v>262.03999999999996</v>
      </c>
      <c r="M75" s="24">
        <f>K75+L75</f>
        <v>-705.6199999999999</v>
      </c>
    </row>
    <row r="76" spans="1:13" s="18" customFormat="1" ht="25.5">
      <c r="A76" s="17"/>
      <c r="B76" s="31" t="s">
        <v>54</v>
      </c>
      <c r="C76" s="17" t="s">
        <v>51</v>
      </c>
      <c r="D76" s="17" t="s">
        <v>53</v>
      </c>
      <c r="E76" s="24">
        <v>1.8</v>
      </c>
      <c r="F76" s="24">
        <v>8.9</v>
      </c>
      <c r="G76" s="24">
        <f t="shared" si="8"/>
        <v>10.700000000000001</v>
      </c>
      <c r="H76" s="24">
        <v>1.5</v>
      </c>
      <c r="I76" s="24">
        <v>6.2</v>
      </c>
      <c r="J76" s="24">
        <f t="shared" si="9"/>
        <v>7.7</v>
      </c>
      <c r="K76" s="24">
        <f t="shared" si="10"/>
        <v>0.30000000000000004</v>
      </c>
      <c r="L76" s="24">
        <f t="shared" si="10"/>
        <v>2.7</v>
      </c>
      <c r="M76" s="24">
        <f t="shared" si="11"/>
        <v>3</v>
      </c>
    </row>
    <row r="77" spans="1:13" ht="15.75">
      <c r="A77" s="48" t="s">
        <v>37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5.75">
      <c r="A78" s="15"/>
      <c r="B78" s="45" t="s">
        <v>96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5.75">
      <c r="A79" s="15"/>
      <c r="B79" s="45" t="s">
        <v>94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15.75">
      <c r="A80" s="15"/>
      <c r="B80" s="45" t="s">
        <v>95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5.75">
      <c r="A81" s="1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5.75">
      <c r="A82" s="20">
        <v>4</v>
      </c>
      <c r="B82" s="16" t="s">
        <v>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86" customHeight="1">
      <c r="A83" s="20"/>
      <c r="B83" s="17" t="s">
        <v>86</v>
      </c>
      <c r="C83" s="17" t="s">
        <v>56</v>
      </c>
      <c r="D83" s="17" t="s">
        <v>53</v>
      </c>
      <c r="E83" s="24">
        <v>100</v>
      </c>
      <c r="F83" s="24">
        <v>0</v>
      </c>
      <c r="G83" s="24">
        <f>E83+F83</f>
        <v>100</v>
      </c>
      <c r="H83" s="24">
        <v>100</v>
      </c>
      <c r="I83" s="24">
        <v>0</v>
      </c>
      <c r="J83" s="24">
        <f>H83+I83</f>
        <v>100</v>
      </c>
      <c r="K83" s="24">
        <f aca="true" t="shared" si="12" ref="K83:L85">E83-H83</f>
        <v>0</v>
      </c>
      <c r="L83" s="24">
        <f t="shared" si="12"/>
        <v>0</v>
      </c>
      <c r="M83" s="24">
        <f>K83+L83</f>
        <v>0</v>
      </c>
    </row>
    <row r="84" spans="1:13" ht="114" customHeight="1">
      <c r="A84" s="20"/>
      <c r="B84" s="17" t="s">
        <v>87</v>
      </c>
      <c r="C84" s="17" t="s">
        <v>56</v>
      </c>
      <c r="D84" s="17" t="s">
        <v>53</v>
      </c>
      <c r="E84" s="24">
        <v>4</v>
      </c>
      <c r="F84" s="24">
        <v>0</v>
      </c>
      <c r="G84" s="24">
        <f>E84+F84</f>
        <v>4</v>
      </c>
      <c r="H84" s="24">
        <v>0.22</v>
      </c>
      <c r="I84" s="24">
        <v>0</v>
      </c>
      <c r="J84" s="24">
        <f>H84+I84</f>
        <v>0.22</v>
      </c>
      <c r="K84" s="24">
        <f t="shared" si="12"/>
        <v>3.78</v>
      </c>
      <c r="L84" s="24">
        <f t="shared" si="12"/>
        <v>0</v>
      </c>
      <c r="M84" s="24">
        <f>K84+L84</f>
        <v>3.78</v>
      </c>
    </row>
    <row r="85" spans="1:13" ht="124.5" customHeight="1">
      <c r="A85" s="6"/>
      <c r="B85" s="17" t="s">
        <v>88</v>
      </c>
      <c r="C85" s="17" t="s">
        <v>56</v>
      </c>
      <c r="D85" s="17" t="s">
        <v>53</v>
      </c>
      <c r="E85" s="24">
        <v>7</v>
      </c>
      <c r="F85" s="24">
        <v>0</v>
      </c>
      <c r="G85" s="24">
        <f>E85+F85</f>
        <v>7</v>
      </c>
      <c r="H85" s="24">
        <v>7</v>
      </c>
      <c r="I85" s="24">
        <v>0</v>
      </c>
      <c r="J85" s="24">
        <f>H85+I85</f>
        <v>7</v>
      </c>
      <c r="K85" s="24">
        <f t="shared" si="12"/>
        <v>0</v>
      </c>
      <c r="L85" s="24">
        <f t="shared" si="12"/>
        <v>0</v>
      </c>
      <c r="M85" s="24">
        <f>K85+L85</f>
        <v>0</v>
      </c>
    </row>
    <row r="86" spans="1:13" ht="15.75">
      <c r="A86" s="48" t="s">
        <v>37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15.75">
      <c r="A87" s="15"/>
      <c r="B87" s="45" t="s">
        <v>97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5.75">
      <c r="A88" s="50" t="s">
        <v>38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ht="15.75">
      <c r="A89" s="1"/>
    </row>
    <row r="90" ht="15.75">
      <c r="A90" s="1"/>
    </row>
    <row r="91" spans="1:13" ht="15.75">
      <c r="A91" s="33" t="s">
        <v>42</v>
      </c>
      <c r="B91" s="33"/>
      <c r="C91" s="33"/>
      <c r="D91" s="33"/>
      <c r="E91" s="33"/>
      <c r="F91" s="33"/>
      <c r="G91" s="33"/>
      <c r="H91" s="11"/>
      <c r="J91" s="46" t="s">
        <v>102</v>
      </c>
      <c r="K91" s="46"/>
      <c r="L91" s="46"/>
      <c r="M91" s="46"/>
    </row>
    <row r="92" spans="1:13" ht="15.75">
      <c r="A92" s="9"/>
      <c r="B92" s="7"/>
      <c r="C92" s="7"/>
      <c r="D92" s="9"/>
      <c r="H92" s="5" t="s">
        <v>19</v>
      </c>
      <c r="J92" s="47" t="s">
        <v>20</v>
      </c>
      <c r="K92" s="47"/>
      <c r="L92" s="47"/>
      <c r="M92" s="47"/>
    </row>
    <row r="93" spans="1:4" ht="15.75">
      <c r="A93" s="12"/>
      <c r="D93" s="9"/>
    </row>
    <row r="94" spans="1:13" ht="15.75">
      <c r="A94" s="33" t="s">
        <v>43</v>
      </c>
      <c r="B94" s="33"/>
      <c r="C94" s="33"/>
      <c r="D94" s="33"/>
      <c r="E94" s="33"/>
      <c r="F94" s="33"/>
      <c r="G94" s="33"/>
      <c r="H94" s="11"/>
      <c r="J94" s="46" t="s">
        <v>103</v>
      </c>
      <c r="K94" s="46"/>
      <c r="L94" s="46"/>
      <c r="M94" s="46"/>
    </row>
    <row r="95" spans="1:13" ht="15" customHeight="1">
      <c r="A95" s="9"/>
      <c r="B95" s="9"/>
      <c r="C95" s="9"/>
      <c r="D95" s="9"/>
      <c r="E95" s="9"/>
      <c r="F95" s="9"/>
      <c r="G95" s="9"/>
      <c r="H95" s="5" t="s">
        <v>19</v>
      </c>
      <c r="J95" s="47" t="s">
        <v>20</v>
      </c>
      <c r="K95" s="47"/>
      <c r="L95" s="47"/>
      <c r="M95" s="47"/>
    </row>
    <row r="96" ht="15.75">
      <c r="A96" s="1"/>
    </row>
    <row r="97" ht="15.75">
      <c r="A97" s="1"/>
    </row>
    <row r="99" ht="41.25" customHeight="1"/>
    <row r="105" ht="15.75">
      <c r="A105" s="1"/>
    </row>
    <row r="106" ht="15.75">
      <c r="A106" s="1"/>
    </row>
    <row r="108" ht="15.75">
      <c r="A108" s="1"/>
    </row>
    <row r="109" ht="15.75">
      <c r="A109" s="1"/>
    </row>
    <row r="110" ht="31.5" customHeight="1"/>
    <row r="111" ht="15.75" customHeight="1"/>
    <row r="131" ht="15" customHeight="1"/>
    <row r="133" ht="15.75" customHeight="1"/>
  </sheetData>
  <sheetProtection/>
  <mergeCells count="62">
    <mergeCell ref="B78:M78"/>
    <mergeCell ref="B79:M79"/>
    <mergeCell ref="B80:M80"/>
    <mergeCell ref="B87:M87"/>
    <mergeCell ref="J92:M92"/>
    <mergeCell ref="A88:M88"/>
    <mergeCell ref="B81:M81"/>
    <mergeCell ref="B59:M59"/>
    <mergeCell ref="J94:M94"/>
    <mergeCell ref="J95:M95"/>
    <mergeCell ref="A94:G94"/>
    <mergeCell ref="A91:G91"/>
    <mergeCell ref="J91:M91"/>
    <mergeCell ref="A66:M66"/>
    <mergeCell ref="A77:M77"/>
    <mergeCell ref="A86:M86"/>
    <mergeCell ref="B67:M67"/>
    <mergeCell ref="A39:A41"/>
    <mergeCell ref="E39:G40"/>
    <mergeCell ref="D39:D41"/>
    <mergeCell ref="A56:M56"/>
    <mergeCell ref="B58:M58"/>
    <mergeCell ref="B57:M57"/>
    <mergeCell ref="B68:M68"/>
    <mergeCell ref="K1:M2"/>
    <mergeCell ref="A5:A6"/>
    <mergeCell ref="A7:A8"/>
    <mergeCell ref="A9:A10"/>
    <mergeCell ref="A11:A12"/>
    <mergeCell ref="B28:M28"/>
    <mergeCell ref="E9:M9"/>
    <mergeCell ref="E10:M10"/>
    <mergeCell ref="I20:K20"/>
    <mergeCell ref="B30:B31"/>
    <mergeCell ref="H39:J40"/>
    <mergeCell ref="K39:M40"/>
    <mergeCell ref="C39:C41"/>
    <mergeCell ref="B36:K36"/>
    <mergeCell ref="B38:M38"/>
    <mergeCell ref="C30:E30"/>
    <mergeCell ref="I30:K30"/>
    <mergeCell ref="B39:B41"/>
    <mergeCell ref="F30:H30"/>
    <mergeCell ref="B13:D13"/>
    <mergeCell ref="B18:M18"/>
    <mergeCell ref="C20:E20"/>
    <mergeCell ref="B26:K26"/>
    <mergeCell ref="H13:J13"/>
    <mergeCell ref="A25:K25"/>
    <mergeCell ref="F20:H20"/>
    <mergeCell ref="A20:A21"/>
    <mergeCell ref="B20:B21"/>
    <mergeCell ref="B11:F11"/>
    <mergeCell ref="A18:A19"/>
    <mergeCell ref="A3:M3"/>
    <mergeCell ref="A4:M4"/>
    <mergeCell ref="E5:M5"/>
    <mergeCell ref="E13:G13"/>
    <mergeCell ref="B12:D12"/>
    <mergeCell ref="E6:M6"/>
    <mergeCell ref="E7:M7"/>
    <mergeCell ref="E8:M8"/>
  </mergeCells>
  <printOptions/>
  <pageMargins left="0.19" right="0.18" top="0.53" bottom="0.31" header="0.3" footer="0.3"/>
  <pageSetup horizontalDpi="600" verticalDpi="600" orientation="landscape" paperSize="9" scale="75" r:id="rId1"/>
  <rowBreaks count="3" manualBreakCount="3">
    <brk id="29" max="255" man="1"/>
    <brk id="49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2020-06-05T07:47:25Z</cp:lastPrinted>
  <dcterms:created xsi:type="dcterms:W3CDTF">2018-12-28T08:43:53Z</dcterms:created>
  <dcterms:modified xsi:type="dcterms:W3CDTF">2020-06-05T07:48:22Z</dcterms:modified>
  <cp:category/>
  <cp:version/>
  <cp:contentType/>
  <cp:contentStatus/>
</cp:coreProperties>
</file>